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7. INDICARES DE RESULTADOS\"/>
    </mc:Choice>
  </mc:AlternateContent>
  <bookViews>
    <workbookView xWindow="0" yWindow="0" windowWidth="28800" windowHeight="12300"/>
  </bookViews>
  <sheets>
    <sheet name=" 7.3 IR_S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bvnbvn2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">#REF!</definedName>
    <definedName name="dfsdfsd">#REF!</definedName>
    <definedName name="dfssdf">#REF!</definedName>
    <definedName name="ds">#REF!</definedName>
    <definedName name="dsfsdf">#REF!</definedName>
    <definedName name="dzxcxzc">#REF!</definedName>
    <definedName name="ENTIDAD">#REF!</definedName>
    <definedName name="eqwe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>#REF!</definedName>
    <definedName name="fsd">#REF!</definedName>
    <definedName name="i">#REF!</definedName>
    <definedName name="it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>#REF!</definedName>
    <definedName name="sdadsads">#REF!</definedName>
    <definedName name="sdf">#REF!</definedName>
    <definedName name="sdfsdf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5" i="2"/>
  <c r="E14" i="2"/>
  <c r="E13" i="2"/>
  <c r="E12" i="2"/>
  <c r="E11" i="2"/>
  <c r="E10" i="2"/>
  <c r="E9" i="2"/>
  <c r="K10" i="2" l="1"/>
  <c r="L12" i="2"/>
  <c r="K9" i="2"/>
  <c r="L13" i="2"/>
  <c r="K14" i="2"/>
  <c r="E15" i="2"/>
  <c r="F9" i="2" s="1"/>
  <c r="L9" i="2"/>
  <c r="L11" i="2"/>
  <c r="L10" i="2"/>
  <c r="K11" i="2"/>
  <c r="K12" i="2"/>
  <c r="K13" i="2"/>
  <c r="L14" i="2"/>
  <c r="F11" i="2" l="1"/>
  <c r="L15" i="2"/>
  <c r="K15" i="2"/>
  <c r="F14" i="2"/>
  <c r="F12" i="2"/>
  <c r="F10" i="2"/>
  <c r="F13" i="2"/>
  <c r="F15" i="2" l="1"/>
</calcChain>
</file>

<file path=xl/sharedStrings.xml><?xml version="1.0" encoding="utf-8"?>
<sst xmlns="http://schemas.openxmlformats.org/spreadsheetml/2006/main" count="31" uniqueCount="21">
  <si>
    <t>Tipo de indicador</t>
  </si>
  <si>
    <t>Nombre del indicador</t>
  </si>
  <si>
    <t>Resultado</t>
  </si>
  <si>
    <t>Número y distribución porcentual de las personas sentenciadas en la materia Penal del sistema de justicia tradicional, según estado civil y sexo</t>
  </si>
  <si>
    <t>Estado Conyugal</t>
  </si>
  <si>
    <t>Mujeres</t>
  </si>
  <si>
    <t>Hombres</t>
  </si>
  <si>
    <t xml:space="preserve">Total </t>
  </si>
  <si>
    <t>%</t>
  </si>
  <si>
    <t>Unión libre</t>
  </si>
  <si>
    <t>Soltero/a</t>
  </si>
  <si>
    <t>Casado/a</t>
  </si>
  <si>
    <t>Viudo/a</t>
  </si>
  <si>
    <t>Separado/a</t>
  </si>
  <si>
    <t>Divorciado/a</t>
  </si>
  <si>
    <t>Metadato</t>
  </si>
  <si>
    <t>Fórmula</t>
  </si>
  <si>
    <t>Número y distribución porcentual de las personas sentenciadas en la materia Penal del sistema de justicia tradicional, según estado civil y sexo, 2022</t>
  </si>
  <si>
    <t>Estado civil</t>
  </si>
  <si>
    <r>
      <t xml:space="preserve">Donde:
</t>
    </r>
    <r>
      <rPr>
        <b/>
        <sz val="8"/>
        <color rgb="FF691C32"/>
        <rFont val="Tahoma"/>
        <family val="2"/>
      </rPr>
      <t>%Pc</t>
    </r>
    <r>
      <rPr>
        <sz val="8"/>
        <color theme="1"/>
        <rFont val="Tahoma"/>
        <family val="2"/>
      </rPr>
      <t xml:space="preserve"> = Porcentaje de personas sentenciadas por estado civil y sexo.
</t>
    </r>
    <r>
      <rPr>
        <b/>
        <sz val="8"/>
        <color rgb="FF691C32"/>
        <rFont val="Tahoma"/>
        <family val="2"/>
      </rPr>
      <t>Te</t>
    </r>
    <r>
      <rPr>
        <sz val="8"/>
        <color theme="1"/>
        <rFont val="Tahoma"/>
        <family val="2"/>
      </rPr>
      <t xml:space="preserve"> = Número total de personas sentenciadas por estado civil.</t>
    </r>
  </si>
  <si>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los juzgados penales y juzgados penales de delitos no graves, todos del TSJCDMX.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Personas sentenciadas.
</t>
    </r>
    <r>
      <rPr>
        <b/>
        <sz val="8"/>
        <color rgb="FF691C32"/>
        <rFont val="Tahoma"/>
        <family val="2"/>
      </rPr>
      <t xml:space="preserve">Desagregación: </t>
    </r>
    <r>
      <rPr>
        <sz val="8"/>
        <color theme="1"/>
        <rFont val="Tahoma"/>
        <family val="2"/>
      </rPr>
      <t xml:space="preserve">Estado civil y sexo.
</t>
    </r>
    <r>
      <rPr>
        <b/>
        <sz val="8"/>
        <color rgb="FF691C32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2022.
</t>
    </r>
    <r>
      <rPr>
        <b/>
        <sz val="8"/>
        <color rgb="FF691C32"/>
        <rFont val="Tahoma"/>
        <family val="2"/>
      </rPr>
      <t>Nota:</t>
    </r>
    <r>
      <rPr>
        <sz val="8"/>
        <color theme="1"/>
        <rFont val="Tahoma"/>
        <family val="2"/>
      </rPr>
      <t xml:space="preserve"> El universo para el cálculo de este indicador, representó el 97.0% del total de sentencias condenatorias con pena privativa de la libertad dictadas en los juzgados penales y de delitos no graves.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</si>
</sst>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rgb="FF691C32"/>
      <name val="Tahoma"/>
      <family val="2"/>
    </font>
    <font>
      <b/>
      <sz val="10"/>
      <color rgb="FFDDC9A3"/>
      <name val="Tahoma"/>
      <family val="2"/>
    </font>
    <font>
      <sz val="10"/>
      <color theme="1"/>
      <name val="Tahoma"/>
      <family val="2"/>
    </font>
    <font>
      <sz val="10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sz val="11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541C38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/>
      <top style="thin">
        <color theme="0"/>
      </top>
      <bottom style="medium">
        <color rgb="FF541C38"/>
      </bottom>
      <diagonal/>
    </border>
    <border>
      <left/>
      <right/>
      <top style="thin">
        <color theme="0"/>
      </top>
      <bottom style="medium">
        <color rgb="FF541C38"/>
      </bottom>
      <diagonal/>
    </border>
    <border>
      <left/>
      <right style="medium">
        <color rgb="FF541C38"/>
      </right>
      <top style="thin">
        <color theme="0"/>
      </top>
      <bottom style="medium">
        <color rgb="FF541C38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3" xfId="0" applyFont="1" applyFill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2" fillId="0" borderId="0" xfId="0" applyFont="1" applyFill="1"/>
    <xf numFmtId="0" fontId="2" fillId="0" borderId="0" xfId="0" applyFont="1"/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165" fontId="19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91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5157849640277"/>
          <c:y val="1.6186660130491484E-2"/>
          <c:w val="0.88269886037340961"/>
          <c:h val="0.81410775265994972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 7.3 IR_S'!$K$7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73-4E4C-A394-1C1C94AD1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7.3 IR_S'!$J$9:$J$14</c:f>
              <c:strCache>
                <c:ptCount val="5"/>
                <c:pt idx="0">
                  <c:v>Casado/a</c:v>
                </c:pt>
                <c:pt idx="1">
                  <c:v>Soltero/a</c:v>
                </c:pt>
                <c:pt idx="2">
                  <c:v>Unión libre</c:v>
                </c:pt>
                <c:pt idx="3">
                  <c:v>Divorciado/a</c:v>
                </c:pt>
                <c:pt idx="4">
                  <c:v>Separado/a</c:v>
                </c:pt>
              </c:strCache>
            </c:strRef>
          </c:cat>
          <c:val>
            <c:numRef>
              <c:f>' 7.3 IR_S'!$K$9:$K$13</c:f>
              <c:numCache>
                <c:formatCode>0.0%</c:formatCode>
                <c:ptCount val="4"/>
                <c:pt idx="0">
                  <c:v>0.17894736842105263</c:v>
                </c:pt>
                <c:pt idx="1">
                  <c:v>8.4210526315789472E-2</c:v>
                </c:pt>
                <c:pt idx="2">
                  <c:v>0.1111111111111111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73-4E4C-A394-1C1C94AD1C83}"/>
            </c:ext>
          </c:extLst>
        </c:ser>
        <c:ser>
          <c:idx val="0"/>
          <c:order val="1"/>
          <c:tx>
            <c:strRef>
              <c:f>' 7.3 IR_S'!$L$7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7.3 IR_S'!$J$9:$J$14</c:f>
              <c:strCache>
                <c:ptCount val="5"/>
                <c:pt idx="0">
                  <c:v>Casado/a</c:v>
                </c:pt>
                <c:pt idx="1">
                  <c:v>Soltero/a</c:v>
                </c:pt>
                <c:pt idx="2">
                  <c:v>Unión libre</c:v>
                </c:pt>
                <c:pt idx="3">
                  <c:v>Divorciado/a</c:v>
                </c:pt>
                <c:pt idx="4">
                  <c:v>Separado/a</c:v>
                </c:pt>
              </c:strCache>
            </c:strRef>
          </c:cat>
          <c:val>
            <c:numRef>
              <c:f>' 7.3 IR_S'!$L$9:$L$14</c:f>
              <c:numCache>
                <c:formatCode>0.0%</c:formatCode>
                <c:ptCount val="5"/>
                <c:pt idx="0">
                  <c:v>0.82105263157894737</c:v>
                </c:pt>
                <c:pt idx="1">
                  <c:v>0.91578947368421049</c:v>
                </c:pt>
                <c:pt idx="2">
                  <c:v>0.88888888888888884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73-4E4C-A394-1C1C94AD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7925008"/>
        <c:axId val="637925400"/>
      </c:barChart>
      <c:catAx>
        <c:axId val="63792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25400"/>
        <c:crosses val="autoZero"/>
        <c:auto val="1"/>
        <c:lblAlgn val="ctr"/>
        <c:lblOffset val="100"/>
        <c:noMultiLvlLbl val="0"/>
      </c:catAx>
      <c:valAx>
        <c:axId val="63792540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2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902784879162831"/>
          <c:y val="0.91976942398329242"/>
          <c:w val="0.26728073763506832"/>
          <c:h val="8.0230576016707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5157849640277"/>
          <c:y val="1.6186660130491484E-2"/>
          <c:w val="0.88269886037340961"/>
          <c:h val="0.81410775265994972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 7.3 IR_S'!$K$7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8741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7.3 IR_S'!$J$9:$J$14</c:f>
              <c:strCache>
                <c:ptCount val="5"/>
                <c:pt idx="0">
                  <c:v>Casado/a</c:v>
                </c:pt>
                <c:pt idx="1">
                  <c:v>Soltero/a</c:v>
                </c:pt>
                <c:pt idx="2">
                  <c:v>Unión libre</c:v>
                </c:pt>
                <c:pt idx="3">
                  <c:v>Divorciado/a</c:v>
                </c:pt>
                <c:pt idx="4">
                  <c:v>Separado/a</c:v>
                </c:pt>
              </c:strCache>
            </c:strRef>
          </c:cat>
          <c:val>
            <c:numRef>
              <c:f>' 7.3 IR_S'!$K$9:$K$13</c:f>
              <c:numCache>
                <c:formatCode>0.0%</c:formatCode>
                <c:ptCount val="4"/>
                <c:pt idx="0">
                  <c:v>0.17894736842105263</c:v>
                </c:pt>
                <c:pt idx="1">
                  <c:v>8.4210526315789472E-2</c:v>
                </c:pt>
                <c:pt idx="2">
                  <c:v>0.1111111111111111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F-4099-A1A5-88E3EC493CE2}"/>
            </c:ext>
          </c:extLst>
        </c:ser>
        <c:ser>
          <c:idx val="0"/>
          <c:order val="1"/>
          <c:tx>
            <c:strRef>
              <c:f>' 7.3 IR_S'!$L$7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541C3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EAD5FB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7.3 IR_S'!$J$9:$J$14</c:f>
              <c:strCache>
                <c:ptCount val="5"/>
                <c:pt idx="0">
                  <c:v>Casado/a</c:v>
                </c:pt>
                <c:pt idx="1">
                  <c:v>Soltero/a</c:v>
                </c:pt>
                <c:pt idx="2">
                  <c:v>Unión libre</c:v>
                </c:pt>
                <c:pt idx="3">
                  <c:v>Divorciado/a</c:v>
                </c:pt>
                <c:pt idx="4">
                  <c:v>Separado/a</c:v>
                </c:pt>
              </c:strCache>
            </c:strRef>
          </c:cat>
          <c:val>
            <c:numRef>
              <c:f>' 7.3 IR_S'!$L$9:$L$14</c:f>
              <c:numCache>
                <c:formatCode>0.0%</c:formatCode>
                <c:ptCount val="5"/>
                <c:pt idx="0">
                  <c:v>0.82105263157894737</c:v>
                </c:pt>
                <c:pt idx="1">
                  <c:v>0.91578947368421049</c:v>
                </c:pt>
                <c:pt idx="2">
                  <c:v>0.88888888888888884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F-4099-A1A5-88E3EC493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37939512"/>
        <c:axId val="637939904"/>
      </c:barChart>
      <c:catAx>
        <c:axId val="63793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41C38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39904"/>
        <c:crosses val="autoZero"/>
        <c:auto val="1"/>
        <c:lblAlgn val="ctr"/>
        <c:lblOffset val="100"/>
        <c:noMultiLvlLbl val="0"/>
      </c:catAx>
      <c:valAx>
        <c:axId val="6379399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rgbClr val="541C3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MX"/>
          </a:p>
        </c:txPr>
        <c:crossAx val="637939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902784879162831"/>
          <c:y val="0.91976942398329242"/>
          <c:w val="0.26728073763506832"/>
          <c:h val="8.02305760167075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7</xdr:col>
      <xdr:colOff>6350</xdr:colOff>
      <xdr:row>33</xdr:row>
      <xdr:rowOff>88900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1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171450</xdr:colOff>
      <xdr:row>35</xdr:row>
      <xdr:rowOff>889000</xdr:rowOff>
    </xdr:from>
    <xdr:to>
      <xdr:col>7</xdr:col>
      <xdr:colOff>693420</xdr:colOff>
      <xdr:row>35</xdr:row>
      <xdr:rowOff>1168400</xdr:rowOff>
    </xdr:to>
    <xdr:sp macro="" textlink="">
      <xdr:nvSpPr>
        <xdr:cNvPr id="3" name="Cuadro de texto 143">
          <a:extLst>
            <a:ext uri="{FF2B5EF4-FFF2-40B4-BE49-F238E27FC236}">
              <a16:creationId xmlns:a16="http://schemas.microsoft.com/office/drawing/2014/main" id="{00000000-0008-0000-1901-000003000000}"/>
            </a:ext>
          </a:extLst>
        </xdr:cNvPr>
        <xdr:cNvSpPr txBox="1"/>
      </xdr:nvSpPr>
      <xdr:spPr>
        <a:xfrm>
          <a:off x="3400425" y="8461375"/>
          <a:ext cx="3065145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= Número de personas sentenciadas por estado civil y sexo.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6</xdr:col>
      <xdr:colOff>288925</xdr:colOff>
      <xdr:row>35</xdr:row>
      <xdr:rowOff>111125</xdr:rowOff>
    </xdr:from>
    <xdr:ext cx="1202893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901-000004000000}"/>
                </a:ext>
              </a:extLst>
            </xdr:cNvPr>
            <xdr:cNvSpPr txBox="1"/>
          </xdr:nvSpPr>
          <xdr:spPr>
            <a:xfrm>
              <a:off x="4365625" y="7683500"/>
              <a:ext cx="120289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𝑃𝐶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Sup>
                              <m:sSubSupPr>
                                <m:ctrlP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bSupPr>
                              <m:e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𝑅</m:t>
                                </m:r>
                              </m:e>
                              <m:sub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sub>
                              <m:sup>
                                <m:r>
                                  <a:rPr lang="es-MX" sz="1100" b="0" i="1">
                                    <a:solidFill>
                                      <a:srgbClr val="691C32"/>
                                    </a:solidFill>
                                    <a:latin typeface="Cambria Math" panose="02040503050406030204" pitchFamily="18" charset="0"/>
                                  </a:rPr>
                                  <m:t>𝑠</m:t>
                                </m:r>
                              </m:sup>
                            </m:sSubSup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𝑇𝑒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901-000004000000}"/>
                </a:ext>
              </a:extLst>
            </xdr:cNvPr>
            <xdr:cNvSpPr txBox="1"/>
          </xdr:nvSpPr>
          <xdr:spPr>
            <a:xfrm>
              <a:off x="4365625" y="7683500"/>
              <a:ext cx="120289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%𝑃𝐶=((𝑅_𝑒^𝑠)/𝑇𝑒)∗100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47625</xdr:colOff>
      <xdr:row>35</xdr:row>
      <xdr:rowOff>917575</xdr:rowOff>
    </xdr:from>
    <xdr:ext cx="18691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1901-000005000000}"/>
                </a:ext>
              </a:extLst>
            </xdr:cNvPr>
            <xdr:cNvSpPr txBox="1"/>
          </xdr:nvSpPr>
          <xdr:spPr>
            <a:xfrm>
              <a:off x="3276600" y="8489950"/>
              <a:ext cx="1869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MX" sz="110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  <m:sup>
                        <m: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  <m:t>𝑠</m:t>
                        </m:r>
                      </m:sup>
                    </m:sSubSup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1901-000005000000}"/>
                </a:ext>
              </a:extLst>
            </xdr:cNvPr>
            <xdr:cNvSpPr txBox="1"/>
          </xdr:nvSpPr>
          <xdr:spPr>
            <a:xfrm>
              <a:off x="3276600" y="8489950"/>
              <a:ext cx="18691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𝑅_𝑒^𝑠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  <xdr:twoCellAnchor>
    <xdr:from>
      <xdr:col>1</xdr:col>
      <xdr:colOff>0</xdr:colOff>
      <xdr:row>17</xdr:row>
      <xdr:rowOff>0</xdr:rowOff>
    </xdr:from>
    <xdr:to>
      <xdr:col>7</xdr:col>
      <xdr:colOff>6350</xdr:colOff>
      <xdr:row>33</xdr:row>
      <xdr:rowOff>88900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901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showGridLines="0" tabSelected="1" workbookViewId="0">
      <selection activeCell="C6" sqref="C6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9" width="12.7109375" style="2" customWidth="1"/>
    <col min="10" max="10" width="17.5703125" style="41" customWidth="1"/>
    <col min="11" max="12" width="12.7109375" style="41" customWidth="1"/>
    <col min="13" max="13" width="12.7109375" style="42" customWidth="1"/>
    <col min="14" max="16384" width="11.5703125" style="2"/>
  </cols>
  <sheetData>
    <row r="2" spans="2:13" ht="19.149999999999999" customHeight="1" thickBot="1" x14ac:dyDescent="0.25">
      <c r="B2" s="1" t="s">
        <v>0</v>
      </c>
      <c r="C2" s="29" t="s">
        <v>1</v>
      </c>
      <c r="D2" s="29"/>
      <c r="E2" s="29"/>
      <c r="F2" s="29"/>
      <c r="G2" s="29"/>
      <c r="H2" s="30"/>
    </row>
    <row r="3" spans="2:13" ht="49.9" customHeight="1" x14ac:dyDescent="0.2">
      <c r="B3" s="3" t="s">
        <v>2</v>
      </c>
      <c r="C3" s="31" t="s">
        <v>3</v>
      </c>
      <c r="D3" s="31"/>
      <c r="E3" s="31"/>
      <c r="F3" s="31"/>
      <c r="G3" s="31"/>
      <c r="H3" s="32"/>
    </row>
    <row r="4" spans="2:13" ht="15" thickBot="1" x14ac:dyDescent="0.25"/>
    <row r="5" spans="2:13" s="4" customFormat="1" ht="30" customHeight="1" thickBot="1" x14ac:dyDescent="0.25">
      <c r="B5" s="40" t="s">
        <v>17</v>
      </c>
      <c r="C5" s="40"/>
      <c r="D5" s="40"/>
      <c r="E5" s="40"/>
      <c r="F5" s="40"/>
      <c r="G5" s="40"/>
      <c r="H5" s="40"/>
      <c r="J5" s="43"/>
      <c r="K5" s="43"/>
      <c r="L5" s="43"/>
      <c r="M5" s="44"/>
    </row>
    <row r="6" spans="2:13" s="5" customFormat="1" ht="16.899999999999999" customHeight="1" x14ac:dyDescent="0.25">
      <c r="J6" s="45">
        <v>2022</v>
      </c>
      <c r="K6" s="45"/>
      <c r="L6" s="45"/>
      <c r="M6" s="46"/>
    </row>
    <row r="7" spans="2:13" s="5" customFormat="1" ht="16.899999999999999" customHeight="1" x14ac:dyDescent="0.25">
      <c r="B7" s="6" t="s">
        <v>18</v>
      </c>
      <c r="C7" s="7" t="s">
        <v>5</v>
      </c>
      <c r="D7" s="7" t="s">
        <v>6</v>
      </c>
      <c r="E7" s="8" t="s">
        <v>7</v>
      </c>
      <c r="F7" s="9" t="s">
        <v>8</v>
      </c>
      <c r="J7" s="47" t="s">
        <v>4</v>
      </c>
      <c r="K7" s="48" t="s">
        <v>5</v>
      </c>
      <c r="L7" s="48" t="s">
        <v>6</v>
      </c>
      <c r="M7" s="46"/>
    </row>
    <row r="8" spans="2:13" s="5" customFormat="1" ht="4.5" customHeight="1" thickBot="1" x14ac:dyDescent="0.3">
      <c r="B8" s="18"/>
      <c r="C8" s="18"/>
      <c r="D8" s="18"/>
      <c r="E8" s="19"/>
      <c r="F8" s="19"/>
      <c r="J8" s="47"/>
      <c r="K8" s="47"/>
      <c r="L8" s="47"/>
      <c r="M8" s="46"/>
    </row>
    <row r="9" spans="2:13" s="5" customFormat="1" ht="16.899999999999999" customHeight="1" thickTop="1" x14ac:dyDescent="0.25">
      <c r="B9" s="10" t="s">
        <v>10</v>
      </c>
      <c r="C9" s="11">
        <v>17</v>
      </c>
      <c r="D9" s="11">
        <v>78</v>
      </c>
      <c r="E9" s="11">
        <f t="shared" ref="E9:E14" si="0">D9+C9</f>
        <v>95</v>
      </c>
      <c r="F9" s="12">
        <f>(E9/$E$15)*100</f>
        <v>33.10104529616725</v>
      </c>
      <c r="J9" s="49" t="s">
        <v>11</v>
      </c>
      <c r="K9" s="50">
        <f t="shared" ref="K9:K15" si="1">+C9/E9</f>
        <v>0.17894736842105263</v>
      </c>
      <c r="L9" s="50">
        <f t="shared" ref="L9:L15" si="2">+D9/E9</f>
        <v>0.82105263157894737</v>
      </c>
      <c r="M9" s="46"/>
    </row>
    <row r="10" spans="2:13" s="5" customFormat="1" ht="16.899999999999999" customHeight="1" x14ac:dyDescent="0.25">
      <c r="B10" s="21" t="s">
        <v>9</v>
      </c>
      <c r="C10" s="22">
        <v>8</v>
      </c>
      <c r="D10" s="22">
        <v>87</v>
      </c>
      <c r="E10" s="22">
        <f t="shared" si="0"/>
        <v>95</v>
      </c>
      <c r="F10" s="23">
        <f>(E10/$E$15)*100</f>
        <v>33.10104529616725</v>
      </c>
      <c r="J10" s="49" t="s">
        <v>10</v>
      </c>
      <c r="K10" s="50">
        <f t="shared" si="1"/>
        <v>8.4210526315789472E-2</v>
      </c>
      <c r="L10" s="50">
        <f t="shared" si="2"/>
        <v>0.91578947368421049</v>
      </c>
      <c r="M10" s="46"/>
    </row>
    <row r="11" spans="2:13" s="5" customFormat="1" ht="16.899999999999999" customHeight="1" x14ac:dyDescent="0.25">
      <c r="B11" s="20" t="s">
        <v>11</v>
      </c>
      <c r="C11" s="24">
        <v>10</v>
      </c>
      <c r="D11" s="24">
        <v>80</v>
      </c>
      <c r="E11" s="24">
        <f t="shared" si="0"/>
        <v>90</v>
      </c>
      <c r="F11" s="25">
        <f>(E11/$E$15)*100</f>
        <v>31.358885017421599</v>
      </c>
      <c r="J11" s="49" t="s">
        <v>9</v>
      </c>
      <c r="K11" s="50">
        <f t="shared" si="1"/>
        <v>0.1111111111111111</v>
      </c>
      <c r="L11" s="50">
        <f t="shared" si="2"/>
        <v>0.88888888888888884</v>
      </c>
      <c r="M11" s="46"/>
    </row>
    <row r="12" spans="2:13" s="5" customFormat="1" ht="16.899999999999999" hidden="1" customHeight="1" x14ac:dyDescent="0.25">
      <c r="B12" s="21" t="s">
        <v>12</v>
      </c>
      <c r="C12" s="22">
        <v>0</v>
      </c>
      <c r="D12" s="22">
        <v>0</v>
      </c>
      <c r="E12" s="22">
        <f t="shared" si="0"/>
        <v>0</v>
      </c>
      <c r="F12" s="23">
        <f>(E12/$E$15)*100</f>
        <v>0</v>
      </c>
      <c r="J12" s="49" t="s">
        <v>12</v>
      </c>
      <c r="K12" s="50" t="e">
        <f t="shared" si="1"/>
        <v>#DIV/0!</v>
      </c>
      <c r="L12" s="50" t="e">
        <f t="shared" si="2"/>
        <v>#DIV/0!</v>
      </c>
      <c r="M12" s="46"/>
    </row>
    <row r="13" spans="2:13" s="5" customFormat="1" ht="16.899999999999999" customHeight="1" x14ac:dyDescent="0.25">
      <c r="B13" s="21" t="s">
        <v>14</v>
      </c>
      <c r="C13" s="22">
        <v>1</v>
      </c>
      <c r="D13" s="22">
        <v>4</v>
      </c>
      <c r="E13" s="22">
        <f t="shared" si="0"/>
        <v>5</v>
      </c>
      <c r="F13" s="23">
        <f>(E13/$E$15)*100</f>
        <v>1.7421602787456445</v>
      </c>
      <c r="J13" s="49" t="s">
        <v>14</v>
      </c>
      <c r="K13" s="50">
        <f t="shared" si="1"/>
        <v>0.2</v>
      </c>
      <c r="L13" s="50">
        <f t="shared" si="2"/>
        <v>0.8</v>
      </c>
      <c r="M13" s="46"/>
    </row>
    <row r="14" spans="2:13" s="5" customFormat="1" ht="16.899999999999999" customHeight="1" thickBot="1" x14ac:dyDescent="0.3">
      <c r="B14" s="26" t="s">
        <v>13</v>
      </c>
      <c r="C14" s="27">
        <v>0</v>
      </c>
      <c r="D14" s="27">
        <v>2</v>
      </c>
      <c r="E14" s="27">
        <f t="shared" si="0"/>
        <v>2</v>
      </c>
      <c r="F14" s="28">
        <f>(E14/E15)*100</f>
        <v>0.69686411149825789</v>
      </c>
      <c r="J14" s="49" t="s">
        <v>13</v>
      </c>
      <c r="K14" s="50">
        <f t="shared" si="1"/>
        <v>0</v>
      </c>
      <c r="L14" s="50">
        <f t="shared" si="2"/>
        <v>1</v>
      </c>
      <c r="M14" s="46"/>
    </row>
    <row r="15" spans="2:13" s="5" customFormat="1" ht="16.899999999999999" customHeight="1" thickTop="1" thickBot="1" x14ac:dyDescent="0.3">
      <c r="B15" s="13" t="s">
        <v>7</v>
      </c>
      <c r="C15" s="14">
        <f>SUM(C9:C14)</f>
        <v>36</v>
      </c>
      <c r="D15" s="14">
        <f>SUM(D9:D14)</f>
        <v>251</v>
      </c>
      <c r="E15" s="14">
        <f>SUM(E9:E14)</f>
        <v>287</v>
      </c>
      <c r="F15" s="15">
        <f>SUM(F9:F14)</f>
        <v>100</v>
      </c>
      <c r="J15" s="51" t="s">
        <v>7</v>
      </c>
      <c r="K15" s="50">
        <f t="shared" si="1"/>
        <v>0.12543554006968641</v>
      </c>
      <c r="L15" s="50">
        <f t="shared" si="2"/>
        <v>0.87456445993031362</v>
      </c>
      <c r="M15" s="46"/>
    </row>
    <row r="16" spans="2:13" s="5" customFormat="1" ht="16.899999999999999" customHeight="1" thickTop="1" x14ac:dyDescent="0.25">
      <c r="J16" s="45"/>
      <c r="K16" s="45"/>
      <c r="L16" s="45"/>
      <c r="M16" s="46"/>
    </row>
    <row r="17" spans="2:13" s="5" customFormat="1" ht="16.899999999999999" customHeight="1" x14ac:dyDescent="0.25">
      <c r="B17" s="16"/>
      <c r="C17" s="16"/>
      <c r="D17" s="16"/>
      <c r="E17" s="16"/>
      <c r="J17" s="45"/>
      <c r="K17" s="45"/>
      <c r="L17" s="45"/>
      <c r="M17" s="46"/>
    </row>
    <row r="18" spans="2:13" s="5" customFormat="1" ht="16.899999999999999" customHeight="1" x14ac:dyDescent="0.25">
      <c r="J18" s="45"/>
      <c r="K18" s="45"/>
      <c r="L18" s="45"/>
      <c r="M18" s="46"/>
    </row>
    <row r="19" spans="2:13" s="5" customFormat="1" ht="16.899999999999999" customHeight="1" x14ac:dyDescent="0.25">
      <c r="J19" s="45"/>
      <c r="K19" s="45"/>
      <c r="L19" s="45"/>
      <c r="M19" s="46"/>
    </row>
    <row r="20" spans="2:13" s="5" customFormat="1" ht="16.899999999999999" customHeight="1" x14ac:dyDescent="0.25">
      <c r="J20" s="45"/>
      <c r="K20" s="45"/>
      <c r="L20" s="45"/>
      <c r="M20" s="46"/>
    </row>
    <row r="21" spans="2:13" s="5" customFormat="1" ht="16.899999999999999" customHeight="1" x14ac:dyDescent="0.25">
      <c r="J21" s="45"/>
      <c r="K21" s="45"/>
      <c r="L21" s="45"/>
      <c r="M21" s="46"/>
    </row>
    <row r="22" spans="2:13" s="5" customFormat="1" ht="16.899999999999999" customHeight="1" x14ac:dyDescent="0.25">
      <c r="J22" s="45"/>
      <c r="K22" s="45"/>
      <c r="L22" s="45"/>
      <c r="M22" s="46"/>
    </row>
    <row r="23" spans="2:13" s="5" customFormat="1" ht="16.899999999999999" customHeight="1" x14ac:dyDescent="0.25">
      <c r="J23" s="45"/>
      <c r="K23" s="45"/>
      <c r="L23" s="45"/>
      <c r="M23" s="46"/>
    </row>
    <row r="24" spans="2:13" s="5" customFormat="1" ht="16.899999999999999" customHeight="1" x14ac:dyDescent="0.25">
      <c r="J24" s="45"/>
      <c r="K24" s="45"/>
      <c r="L24" s="45"/>
      <c r="M24" s="46"/>
    </row>
    <row r="25" spans="2:13" s="5" customFormat="1" ht="16.899999999999999" customHeight="1" x14ac:dyDescent="0.25">
      <c r="J25" s="45"/>
      <c r="K25" s="45"/>
      <c r="L25" s="45"/>
      <c r="M25" s="46"/>
    </row>
    <row r="26" spans="2:13" s="5" customFormat="1" ht="16.899999999999999" customHeight="1" x14ac:dyDescent="0.25">
      <c r="J26" s="45"/>
      <c r="K26" s="45"/>
      <c r="L26" s="45"/>
      <c r="M26" s="46"/>
    </row>
    <row r="27" spans="2:13" s="5" customFormat="1" ht="16.899999999999999" customHeight="1" x14ac:dyDescent="0.25">
      <c r="J27" s="45"/>
      <c r="K27" s="45"/>
      <c r="L27" s="45"/>
      <c r="M27" s="46"/>
    </row>
    <row r="28" spans="2:13" s="5" customFormat="1" ht="16.899999999999999" customHeight="1" x14ac:dyDescent="0.25">
      <c r="J28" s="45"/>
      <c r="K28" s="45"/>
      <c r="L28" s="45"/>
      <c r="M28" s="46"/>
    </row>
    <row r="29" spans="2:13" s="5" customFormat="1" ht="16.899999999999999" customHeight="1" x14ac:dyDescent="0.25">
      <c r="J29" s="45"/>
      <c r="K29" s="45"/>
      <c r="L29" s="45"/>
      <c r="M29" s="46"/>
    </row>
    <row r="30" spans="2:13" s="5" customFormat="1" ht="16.899999999999999" customHeight="1" x14ac:dyDescent="0.25">
      <c r="J30" s="45"/>
      <c r="K30" s="45"/>
      <c r="L30" s="45"/>
      <c r="M30" s="46"/>
    </row>
    <row r="31" spans="2:13" s="5" customFormat="1" ht="16.899999999999999" customHeight="1" x14ac:dyDescent="0.25">
      <c r="J31" s="45"/>
      <c r="K31" s="45"/>
      <c r="L31" s="45"/>
      <c r="M31" s="46"/>
    </row>
    <row r="32" spans="2:13" s="5" customFormat="1" ht="16.899999999999999" customHeight="1" x14ac:dyDescent="0.25">
      <c r="J32" s="45"/>
      <c r="K32" s="45"/>
      <c r="L32" s="45"/>
      <c r="M32" s="46"/>
    </row>
    <row r="33" spans="2:13" s="5" customFormat="1" ht="16.899999999999999" customHeight="1" x14ac:dyDescent="0.25">
      <c r="J33" s="45"/>
      <c r="K33" s="45"/>
      <c r="L33" s="45"/>
      <c r="M33" s="46"/>
    </row>
    <row r="34" spans="2:13" s="5" customFormat="1" ht="16.899999999999999" customHeight="1" x14ac:dyDescent="0.25">
      <c r="J34" s="45"/>
      <c r="K34" s="45"/>
      <c r="L34" s="45"/>
      <c r="M34" s="46"/>
    </row>
    <row r="35" spans="2:13" s="17" customFormat="1" ht="19.149999999999999" customHeight="1" x14ac:dyDescent="0.25">
      <c r="B35" s="33" t="s">
        <v>15</v>
      </c>
      <c r="C35" s="34"/>
      <c r="D35" s="34"/>
      <c r="E35" s="34"/>
      <c r="F35" s="33" t="s">
        <v>16</v>
      </c>
      <c r="G35" s="34"/>
      <c r="H35" s="34"/>
      <c r="J35" s="52"/>
      <c r="K35" s="53"/>
      <c r="L35" s="53"/>
      <c r="M35" s="52"/>
    </row>
    <row r="36" spans="2:13" ht="150" customHeight="1" thickBot="1" x14ac:dyDescent="0.25">
      <c r="B36" s="35" t="s">
        <v>20</v>
      </c>
      <c r="C36" s="36"/>
      <c r="D36" s="36"/>
      <c r="E36" s="36"/>
      <c r="F36" s="37" t="s">
        <v>19</v>
      </c>
      <c r="G36" s="38"/>
      <c r="H36" s="39"/>
    </row>
  </sheetData>
  <mergeCells count="7">
    <mergeCell ref="C2:H2"/>
    <mergeCell ref="C3:H3"/>
    <mergeCell ref="B35:E35"/>
    <mergeCell ref="F35:H35"/>
    <mergeCell ref="B36:E36"/>
    <mergeCell ref="F36:H36"/>
    <mergeCell ref="B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7.3 IR_S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2022-06-14T19:12:32Z</dcterms:created>
  <dcterms:modified xsi:type="dcterms:W3CDTF">2024-02-09T20:52:58Z</dcterms:modified>
</cp:coreProperties>
</file>